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I:\Technical Services\Utility Permits\Applications and forms\HAND-OUT INFO\"/>
    </mc:Choice>
  </mc:AlternateContent>
  <xr:revisionPtr revIDLastSave="0" documentId="13_ncr:1_{F6FEBCF0-3437-4317-981A-08D1090CF1D8}" xr6:coauthVersionLast="41" xr6:coauthVersionMax="41" xr10:uidLastSave="{00000000-0000-0000-0000-000000000000}"/>
  <bookViews>
    <workbookView xWindow="28680" yWindow="-120" windowWidth="29040" windowHeight="18240" activeTab="2" xr2:uid="{00000000-000D-0000-FFFF-FFFF00000000}"/>
  </bookViews>
  <sheets>
    <sheet name="Calculations" sheetId="1" r:id="rId1"/>
    <sheet name="Enter Fixtures" sheetId="3" r:id="rId2"/>
    <sheet name="Applicable Code Sections" sheetId="2" r:id="rId3"/>
    <sheet name="Instructions" sheetId="4" r:id="rId4"/>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3" l="1"/>
  <c r="D16" i="3"/>
  <c r="D10" i="3"/>
  <c r="D11" i="3"/>
  <c r="D12" i="3"/>
  <c r="D13" i="3"/>
  <c r="D14" i="3"/>
  <c r="D15" i="3"/>
  <c r="D18" i="3"/>
  <c r="D19" i="3"/>
  <c r="A7" i="1"/>
  <c r="C19" i="3"/>
  <c r="A18" i="1"/>
  <c r="A23" i="1"/>
  <c r="E29" i="1"/>
  <c r="A29" i="1"/>
  <c r="B19" i="3"/>
  <c r="A15" i="1"/>
  <c r="A16" i="1"/>
  <c r="A21" i="1"/>
  <c r="E27" i="1"/>
  <c r="A17" i="1"/>
  <c r="A22" i="1"/>
  <c r="E28" i="1"/>
  <c r="A26" i="1"/>
  <c r="A20" i="1"/>
  <c r="E26" i="1"/>
  <c r="A27" i="1"/>
  <c r="A28" i="1"/>
</calcChain>
</file>

<file path=xl/sharedStrings.xml><?xml version="1.0" encoding="utf-8"?>
<sst xmlns="http://schemas.openxmlformats.org/spreadsheetml/2006/main" count="101" uniqueCount="70">
  <si>
    <t>ccf</t>
  </si>
  <si>
    <t>day</t>
  </si>
  <si>
    <t>month</t>
  </si>
  <si>
    <t>BOD5</t>
  </si>
  <si>
    <t>TSS</t>
  </si>
  <si>
    <t>OLSD EDU Equivilencies</t>
  </si>
  <si>
    <t>EDU Value</t>
  </si>
  <si>
    <t>DFU</t>
  </si>
  <si>
    <t>DFU value</t>
  </si>
  <si>
    <t>Occupancy Type Categories</t>
  </si>
  <si>
    <t>Institutional</t>
  </si>
  <si>
    <t>Common</t>
  </si>
  <si>
    <t>Industry</t>
  </si>
  <si>
    <t>All Other</t>
  </si>
  <si>
    <t>Calculated (net)</t>
  </si>
  <si>
    <t>Existing EDU</t>
  </si>
  <si>
    <t>Proposed Load (enter one or multiple)</t>
  </si>
  <si>
    <t>Enter Selection</t>
  </si>
  <si>
    <t>n/a</t>
  </si>
  <si>
    <t>Calculated EDU (gross)</t>
  </si>
  <si>
    <t>SDC Gross</t>
  </si>
  <si>
    <t>SDC Net Due</t>
  </si>
  <si>
    <t>Quantity</t>
  </si>
  <si>
    <t>Total</t>
  </si>
  <si>
    <t>Calculated DFU</t>
  </si>
  <si>
    <t>Fire Station</t>
  </si>
  <si>
    <t>Automotive Retailers</t>
  </si>
  <si>
    <t>Repair Services</t>
  </si>
  <si>
    <t>Education/Cultural</t>
  </si>
  <si>
    <t>Churches/Clubs/Organizations</t>
  </si>
  <si>
    <t>Rental/Storage Services</t>
  </si>
  <si>
    <t>Construction Trade Services</t>
  </si>
  <si>
    <t>Food Service</t>
  </si>
  <si>
    <t>Beauty and Barber Salons</t>
  </si>
  <si>
    <t>Clothing &amp; Dry Goods Stores</t>
  </si>
  <si>
    <t>Warehouses used for storage</t>
  </si>
  <si>
    <t>All other occupancies</t>
  </si>
  <si>
    <t>Other Structures/Uses, Based on Measured Flow</t>
  </si>
  <si>
    <t>600 Cubic Feet Per Month</t>
  </si>
  <si>
    <t xml:space="preserve">Retail Sales &amp; Business without food service </t>
  </si>
  <si>
    <t>Public use facilities</t>
  </si>
  <si>
    <t>Portland Document (Examples extracted below)</t>
  </si>
  <si>
    <t>(16)  INSTITUTIONAL</t>
  </si>
  <si>
    <t>(12)  COMMON</t>
  </si>
  <si>
    <t>Instructions:  Add values to grey cells</t>
  </si>
  <si>
    <t>(7)  INDUSTRY</t>
  </si>
  <si>
    <t>EDU / SDC Template</t>
  </si>
  <si>
    <t>Occupancy Type Category Examples</t>
  </si>
  <si>
    <t>http://epubs.iapmo.org/OPSC/#p=82</t>
  </si>
  <si>
    <t>http://www.iapmo.org/pages/2014OregonPlumbingSpecialtyCode.aspx</t>
  </si>
  <si>
    <t>Total Change in DFU</t>
  </si>
  <si>
    <t>Proposed Drainage Fixtures - including any existing to remain in use</t>
  </si>
  <si>
    <t>1.  Enter all drainage fixture units that are to be in use from the proposal.  For example, if there are 3 urinals existing, but one is proposed to be removed and a wash shink added, the calculation is for 2 urinals and 1 wash sink.</t>
  </si>
  <si>
    <t>2. Assure the "calculated DFU" total is reflected in the "Calculations" tab Cell A7</t>
  </si>
  <si>
    <t>3. Contact OLWSD to know the existing EDU to enter into grey-color cell G23 "Existing EDU".</t>
  </si>
  <si>
    <t xml:space="preserve">1.a do not only list the fixture change from existing.  OLWSD does not have existing fixture counts/historic fixture counts and cannot reconcile the proposed to existing data as there is no existing data (OLWSD only recently began using fixture counts.  Original SDC assessments were by various methods). </t>
  </si>
  <si>
    <t xml:space="preserve">4. If any SDCs are due, they are shown in the "SDC Net Due" on the lower right corner of the Calculations tab. </t>
  </si>
  <si>
    <t>Account:</t>
  </si>
  <si>
    <t>Address:</t>
  </si>
  <si>
    <t>Lavatory</t>
  </si>
  <si>
    <t>Mop Basin</t>
  </si>
  <si>
    <t>Receptor</t>
  </si>
  <si>
    <t>Sink</t>
  </si>
  <si>
    <t>Urinal</t>
  </si>
  <si>
    <t>Water Closet</t>
  </si>
  <si>
    <r>
      <t xml:space="preserve">Instructions: The below fixtures are </t>
    </r>
    <r>
      <rPr>
        <b/>
        <sz val="11"/>
        <color theme="1"/>
        <rFont val="Calibri"/>
        <family val="2"/>
        <scheme val="minor"/>
      </rPr>
      <t>examples</t>
    </r>
    <r>
      <rPr>
        <sz val="11"/>
        <color theme="1"/>
        <rFont val="Calibri"/>
        <family val="2"/>
        <scheme val="minor"/>
      </rPr>
      <t>.</t>
    </r>
  </si>
  <si>
    <t>Delete or add rows and fixtures according to the proposed (or existing) conditions.</t>
  </si>
  <si>
    <t>(Complete the cells with the heavy border)</t>
  </si>
  <si>
    <t>14020 SE McLoughlin Blvd.</t>
  </si>
  <si>
    <t>016168-000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</si>
</sst>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7"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8"/>
      <color theme="10"/>
      <name val="Calibri"/>
      <family val="2"/>
      <scheme val="minor"/>
    </font>
    <font>
      <sz val="11"/>
      <color rgb="FFFF0000"/>
      <name val="Calibri"/>
      <family val="2"/>
      <scheme val="minor"/>
    </font>
    <font>
      <b/>
      <sz val="18"/>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0" fillId="2" borderId="0" xfId="0" applyFill="1"/>
    <xf numFmtId="0" fontId="0" fillId="0" borderId="0" xfId="0" applyAlignment="1">
      <alignment horizontal="center"/>
    </xf>
    <xf numFmtId="0" fontId="1" fillId="2" borderId="0" xfId="0" applyFont="1" applyFill="1" applyAlignment="1">
      <alignment horizontal="left"/>
    </xf>
    <xf numFmtId="0" fontId="0" fillId="2" borderId="0" xfId="0" applyFill="1" applyAlignment="1">
      <alignment horizontal="left"/>
    </xf>
    <xf numFmtId="0" fontId="0" fillId="0" borderId="5" xfId="0" applyBorder="1"/>
    <xf numFmtId="0" fontId="0" fillId="0" borderId="4" xfId="0" applyBorder="1" applyAlignment="1">
      <alignment horizontal="center"/>
    </xf>
    <xf numFmtId="2" fontId="2" fillId="0" borderId="4" xfId="0" applyNumberFormat="1" applyFont="1" applyBorder="1" applyAlignment="1">
      <alignment horizontal="center"/>
    </xf>
    <xf numFmtId="0" fontId="2" fillId="0" borderId="0" xfId="0" applyFont="1" applyAlignment="1">
      <alignment horizontal="center"/>
    </xf>
    <xf numFmtId="0" fontId="0" fillId="3" borderId="4" xfId="0" applyFill="1" applyBorder="1" applyAlignment="1">
      <alignment horizontal="center"/>
    </xf>
    <xf numFmtId="2" fontId="0" fillId="3" borderId="4" xfId="0" applyNumberFormat="1" applyFill="1" applyBorder="1" applyAlignment="1">
      <alignment horizontal="center"/>
    </xf>
    <xf numFmtId="0" fontId="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164" fontId="0" fillId="0" borderId="4" xfId="0" applyNumberFormat="1" applyBorder="1" applyAlignment="1">
      <alignment horizontal="center"/>
    </xf>
    <xf numFmtId="0" fontId="0" fillId="0" borderId="0" xfId="0" applyAlignment="1">
      <alignment horizontal="left"/>
    </xf>
    <xf numFmtId="0" fontId="1" fillId="0" borderId="0" xfId="0" applyFont="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0" fillId="0" borderId="12" xfId="0" applyBorder="1"/>
    <xf numFmtId="0" fontId="0" fillId="0" borderId="13" xfId="0" applyBorder="1" applyAlignment="1">
      <alignment horizontal="center"/>
    </xf>
    <xf numFmtId="0" fontId="0" fillId="0" borderId="14" xfId="0" applyBorder="1"/>
    <xf numFmtId="0" fontId="0" fillId="0" borderId="14" xfId="0" applyBorder="1" applyAlignment="1">
      <alignment horizontal="center"/>
    </xf>
    <xf numFmtId="0" fontId="1" fillId="0" borderId="15" xfId="0" applyFont="1" applyBorder="1" applyAlignment="1">
      <alignment horizontal="left"/>
    </xf>
    <xf numFmtId="0" fontId="1" fillId="0" borderId="16" xfId="0" applyFont="1" applyBorder="1" applyAlignment="1">
      <alignment horizontal="left"/>
    </xf>
    <xf numFmtId="0" fontId="0" fillId="0" borderId="18" xfId="0" applyBorder="1"/>
    <xf numFmtId="2" fontId="0" fillId="0" borderId="17" xfId="0" applyNumberFormat="1" applyBorder="1" applyAlignment="1">
      <alignment horizontal="center"/>
    </xf>
    <xf numFmtId="0" fontId="0" fillId="0" borderId="12" xfId="0" applyBorder="1" applyAlignment="1">
      <alignment horizontal="center"/>
    </xf>
    <xf numFmtId="0" fontId="0" fillId="0" borderId="13" xfId="0" applyBorder="1"/>
    <xf numFmtId="0" fontId="0" fillId="0" borderId="19" xfId="0" applyBorder="1" applyAlignment="1">
      <alignment horizontal="center"/>
    </xf>
    <xf numFmtId="0" fontId="0" fillId="0" borderId="20" xfId="0" applyBorder="1"/>
    <xf numFmtId="0" fontId="0" fillId="0" borderId="19" xfId="0" applyBorder="1"/>
    <xf numFmtId="0" fontId="0" fillId="0" borderId="0" xfId="0" applyAlignment="1">
      <alignment horizontal="right"/>
    </xf>
    <xf numFmtId="0" fontId="0" fillId="3" borderId="14" xfId="0" applyFill="1" applyBorder="1"/>
    <xf numFmtId="0" fontId="1" fillId="0" borderId="4" xfId="0" applyFont="1" applyBorder="1" applyAlignment="1">
      <alignment horizontal="left"/>
    </xf>
    <xf numFmtId="165" fontId="0" fillId="0" borderId="12" xfId="0" applyNumberFormat="1" applyBorder="1" applyAlignment="1">
      <alignment horizontal="left"/>
    </xf>
    <xf numFmtId="165" fontId="0" fillId="0" borderId="19" xfId="0" applyNumberFormat="1" applyBorder="1" applyAlignment="1">
      <alignment horizontal="left"/>
    </xf>
    <xf numFmtId="0" fontId="0" fillId="0" borderId="20" xfId="0" applyBorder="1" applyAlignment="1">
      <alignment horizontal="center"/>
    </xf>
    <xf numFmtId="0" fontId="1" fillId="0" borderId="21" xfId="0" applyFont="1" applyBorder="1" applyAlignment="1">
      <alignment horizontal="left"/>
    </xf>
    <xf numFmtId="0" fontId="1" fillId="0" borderId="22" xfId="0" applyFont="1" applyBorder="1" applyAlignment="1">
      <alignment horizontal="left"/>
    </xf>
    <xf numFmtId="0" fontId="4" fillId="0" borderId="0" xfId="1" applyFont="1"/>
    <xf numFmtId="0" fontId="0" fillId="3" borderId="17" xfId="0" applyFill="1" applyBorder="1" applyAlignment="1">
      <alignment horizontal="center"/>
    </xf>
    <xf numFmtId="0" fontId="1" fillId="0" borderId="5" xfId="0" applyFont="1" applyBorder="1" applyAlignment="1">
      <alignment horizontal="left"/>
    </xf>
    <xf numFmtId="2" fontId="0" fillId="0" borderId="4" xfId="0" applyNumberFormat="1" applyBorder="1" applyAlignment="1">
      <alignment horizontal="center"/>
    </xf>
    <xf numFmtId="0" fontId="0" fillId="0" borderId="5" xfId="0" applyBorder="1" applyAlignment="1">
      <alignment horizontal="right"/>
    </xf>
    <xf numFmtId="0" fontId="0" fillId="3" borderId="23" xfId="0" applyFill="1" applyBorder="1" applyAlignment="1">
      <alignment horizontal="center"/>
    </xf>
    <xf numFmtId="2" fontId="0" fillId="0" borderId="0" xfId="0" applyNumberFormat="1"/>
    <xf numFmtId="2" fontId="0" fillId="0" borderId="0" xfId="0" applyNumberFormat="1" applyAlignment="1">
      <alignment horizontal="center"/>
    </xf>
    <xf numFmtId="164" fontId="0" fillId="0" borderId="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right"/>
    </xf>
    <xf numFmtId="0" fontId="0" fillId="4" borderId="0" xfId="0" applyFill="1"/>
    <xf numFmtId="0" fontId="1" fillId="0" borderId="0" xfId="0" applyFont="1" applyAlignment="1">
      <alignment horizontal="center"/>
    </xf>
    <xf numFmtId="0" fontId="3" fillId="0" borderId="13" xfId="1" applyBorder="1"/>
    <xf numFmtId="0" fontId="1" fillId="0" borderId="0" xfId="0" applyFont="1"/>
    <xf numFmtId="0" fontId="5" fillId="0" borderId="0" xfId="0" applyFont="1" applyAlignment="1">
      <alignment horizontal="left"/>
    </xf>
    <xf numFmtId="0" fontId="5" fillId="0" borderId="0" xfId="0" applyFont="1" applyAlignment="1">
      <alignment horizontal="center"/>
    </xf>
    <xf numFmtId="0" fontId="5" fillId="0" borderId="0" xfId="0" applyFont="1"/>
    <xf numFmtId="0" fontId="3" fillId="0" borderId="0" xfId="1"/>
    <xf numFmtId="0" fontId="0" fillId="0" borderId="4" xfId="0" applyBorder="1"/>
    <xf numFmtId="0" fontId="0" fillId="0" borderId="6" xfId="0" applyBorder="1"/>
    <xf numFmtId="0" fontId="1" fillId="0" borderId="4" xfId="0" applyFont="1" applyBorder="1"/>
    <xf numFmtId="0" fontId="1" fillId="5" borderId="1" xfId="0" applyFont="1" applyFill="1" applyBorder="1"/>
    <xf numFmtId="0" fontId="0" fillId="5" borderId="2" xfId="0" applyFill="1" applyBorder="1"/>
    <xf numFmtId="0" fontId="1" fillId="0" borderId="7" xfId="0" applyFont="1" applyBorder="1" applyAlignment="1">
      <alignment horizontal="center"/>
    </xf>
    <xf numFmtId="0" fontId="0" fillId="0" borderId="24" xfId="0" applyBorder="1"/>
    <xf numFmtId="0" fontId="0" fillId="0" borderId="24" xfId="0" applyBorder="1" applyAlignment="1">
      <alignment horizontal="center"/>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0</xdr:row>
      <xdr:rowOff>314325</xdr:rowOff>
    </xdr:from>
    <xdr:to>
      <xdr:col>6</xdr:col>
      <xdr:colOff>504825</xdr:colOff>
      <xdr:row>3</xdr:row>
      <xdr:rowOff>68009</xdr:rowOff>
    </xdr:to>
    <xdr:pic>
      <xdr:nvPicPr>
        <xdr:cNvPr id="3" name="Picture 2">
          <a:extLst>
            <a:ext uri="{FF2B5EF4-FFF2-40B4-BE49-F238E27FC236}">
              <a16:creationId xmlns:a16="http://schemas.microsoft.com/office/drawing/2014/main" id="{D34C4760-23CD-47FF-AC80-CA660E2AC6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7525" y="314325"/>
          <a:ext cx="1733550" cy="468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0</xdr:row>
      <xdr:rowOff>468059</xdr:rowOff>
    </xdr:to>
    <xdr:pic>
      <xdr:nvPicPr>
        <xdr:cNvPr id="3" name="Picture 2">
          <a:extLst>
            <a:ext uri="{FF2B5EF4-FFF2-40B4-BE49-F238E27FC236}">
              <a16:creationId xmlns:a16="http://schemas.microsoft.com/office/drawing/2014/main" id="{B9280764-856E-411C-8216-6B80641AA1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33550" cy="468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570819</xdr:colOff>
      <xdr:row>27</xdr:row>
      <xdr:rowOff>85072</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5447619" cy="5228572"/>
        </a:xfrm>
        <a:prstGeom prst="rect">
          <a:avLst/>
        </a:prstGeom>
      </xdr:spPr>
    </xdr:pic>
    <xdr:clientData/>
  </xdr:twoCellAnchor>
  <xdr:twoCellAnchor editAs="oneCell">
    <xdr:from>
      <xdr:col>0</xdr:col>
      <xdr:colOff>0</xdr:colOff>
      <xdr:row>29</xdr:row>
      <xdr:rowOff>0</xdr:rowOff>
    </xdr:from>
    <xdr:to>
      <xdr:col>9</xdr:col>
      <xdr:colOff>56458</xdr:colOff>
      <xdr:row>34</xdr:row>
      <xdr:rowOff>142738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0" y="5524500"/>
          <a:ext cx="5542858" cy="1095238"/>
        </a:xfrm>
        <a:prstGeom prst="rect">
          <a:avLst/>
        </a:prstGeom>
      </xdr:spPr>
    </xdr:pic>
    <xdr:clientData/>
  </xdr:twoCellAnchor>
  <xdr:twoCellAnchor editAs="oneCell">
    <xdr:from>
      <xdr:col>0</xdr:col>
      <xdr:colOff>85724</xdr:colOff>
      <xdr:row>39</xdr:row>
      <xdr:rowOff>66674</xdr:rowOff>
    </xdr:from>
    <xdr:to>
      <xdr:col>12</xdr:col>
      <xdr:colOff>581025</xdr:colOff>
      <xdr:row>87</xdr:row>
      <xdr:rowOff>133350</xdr:rowOff>
    </xdr:to>
    <xdr:pic>
      <xdr:nvPicPr>
        <xdr:cNvPr id="7" name="Pictur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3"/>
        <a:stretch>
          <a:fillRect/>
        </a:stretch>
      </xdr:blipFill>
      <xdr:spPr>
        <a:xfrm>
          <a:off x="85724" y="7496174"/>
          <a:ext cx="7810501" cy="9210676"/>
        </a:xfrm>
        <a:prstGeom prst="rect">
          <a:avLst/>
        </a:prstGeom>
      </xdr:spPr>
    </xdr:pic>
    <xdr:clientData/>
  </xdr:twoCellAnchor>
  <xdr:twoCellAnchor>
    <xdr:from>
      <xdr:col>12</xdr:col>
      <xdr:colOff>609599</xdr:colOff>
      <xdr:row>47</xdr:row>
      <xdr:rowOff>0</xdr:rowOff>
    </xdr:from>
    <xdr:to>
      <xdr:col>18</xdr:col>
      <xdr:colOff>85724</xdr:colOff>
      <xdr:row>71</xdr:row>
      <xdr:rowOff>96170</xdr:rowOff>
    </xdr:to>
    <xdr:pic>
      <xdr:nvPicPr>
        <xdr:cNvPr id="9" name="Picture 1" descr="image001">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24799" y="8953500"/>
          <a:ext cx="3133725" cy="46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Planning/Utility%20Permits/Administration/SDC/Reference/SDC%20Calculation%20City%20of%20Portland%20B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epubs.iapmo.org/OPSC/" TargetMode="External"/><Relationship Id="rId1" Type="http://schemas.openxmlformats.org/officeDocument/2006/relationships/hyperlink" Target="http://www.iapmo.org/pages/2014OregonPlumbingSpecialtyCod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workbookViewId="0">
      <selection activeCell="I5" sqref="I5"/>
    </sheetView>
  </sheetViews>
  <sheetFormatPr defaultRowHeight="15" x14ac:dyDescent="0.25"/>
  <cols>
    <col min="1" max="1" width="16.140625" style="2" customWidth="1"/>
    <col min="2" max="2" width="12.28515625" style="2" customWidth="1"/>
    <col min="4" max="4" width="4.140625" customWidth="1"/>
    <col min="5" max="5" width="14" customWidth="1"/>
    <col min="6" max="6" width="8.5703125" customWidth="1"/>
    <col min="7" max="7" width="10" customWidth="1"/>
    <col min="8" max="8" width="4.42578125" style="2" customWidth="1"/>
    <col min="9" max="9" width="48.140625" customWidth="1"/>
  </cols>
  <sheetData>
    <row r="1" spans="1:18" ht="26.25" customHeight="1" thickBot="1" x14ac:dyDescent="0.3">
      <c r="A1" s="68" t="s">
        <v>46</v>
      </c>
      <c r="B1" s="68"/>
      <c r="C1" s="68"/>
      <c r="D1" s="68"/>
      <c r="E1" s="68"/>
      <c r="F1" s="68"/>
    </row>
    <row r="2" spans="1:18" s="4" customFormat="1" x14ac:dyDescent="0.25">
      <c r="A2" s="11" t="s">
        <v>16</v>
      </c>
      <c r="B2" s="12"/>
      <c r="C2" s="13"/>
      <c r="D2" s="15"/>
      <c r="E2" s="16"/>
      <c r="F2" s="16"/>
      <c r="G2" s="16"/>
      <c r="H2" s="2"/>
      <c r="I2" s="15"/>
      <c r="J2" s="15"/>
      <c r="K2" s="15"/>
      <c r="L2" s="15"/>
      <c r="M2" s="15"/>
      <c r="N2" s="15"/>
      <c r="O2" s="15"/>
      <c r="P2" s="15"/>
      <c r="Q2" s="15"/>
      <c r="R2" s="15"/>
    </row>
    <row r="3" spans="1:18" x14ac:dyDescent="0.25">
      <c r="A3" s="9"/>
      <c r="B3" s="2" t="s">
        <v>3</v>
      </c>
      <c r="C3" s="5" t="s">
        <v>1</v>
      </c>
      <c r="G3" s="41"/>
    </row>
    <row r="4" spans="1:18" x14ac:dyDescent="0.25">
      <c r="A4" s="9"/>
      <c r="B4" s="2" t="s">
        <v>4</v>
      </c>
      <c r="C4" s="5" t="s">
        <v>1</v>
      </c>
    </row>
    <row r="5" spans="1:18" x14ac:dyDescent="0.25">
      <c r="A5" s="10"/>
      <c r="B5" s="2" t="s">
        <v>0</v>
      </c>
      <c r="C5" s="5" t="s">
        <v>1</v>
      </c>
    </row>
    <row r="6" spans="1:18" x14ac:dyDescent="0.25">
      <c r="A6" s="9"/>
      <c r="B6" s="2" t="s">
        <v>0</v>
      </c>
      <c r="C6" s="5" t="s">
        <v>2</v>
      </c>
    </row>
    <row r="7" spans="1:18" x14ac:dyDescent="0.25">
      <c r="A7" s="42">
        <f>'Enter Fixtures'!D19</f>
        <v>0</v>
      </c>
      <c r="B7" s="23" t="s">
        <v>7</v>
      </c>
      <c r="C7" s="26"/>
      <c r="I7" t="s">
        <v>47</v>
      </c>
    </row>
    <row r="8" spans="1:18" s="3" customFormat="1" x14ac:dyDescent="0.25">
      <c r="A8" s="35" t="s">
        <v>5</v>
      </c>
      <c r="B8" s="16"/>
      <c r="C8" s="43"/>
      <c r="D8" s="16"/>
      <c r="E8" s="16"/>
      <c r="F8" s="16"/>
      <c r="G8" s="16"/>
      <c r="H8" s="53"/>
      <c r="I8" s="54" t="s">
        <v>41</v>
      </c>
      <c r="J8" s="16"/>
      <c r="K8" s="16"/>
      <c r="L8" s="16"/>
      <c r="M8" s="16"/>
      <c r="N8" s="16"/>
      <c r="O8" s="16"/>
      <c r="P8" s="16"/>
      <c r="Q8" s="16"/>
      <c r="R8" s="16"/>
    </row>
    <row r="9" spans="1:18" x14ac:dyDescent="0.25">
      <c r="A9" s="6">
        <v>0.45</v>
      </c>
      <c r="B9" s="2" t="s">
        <v>3</v>
      </c>
      <c r="C9" s="5"/>
      <c r="E9" s="56" t="s">
        <v>44</v>
      </c>
      <c r="F9" s="57"/>
      <c r="G9" s="58"/>
      <c r="H9" s="57"/>
      <c r="I9" s="55" t="s">
        <v>42</v>
      </c>
    </row>
    <row r="10" spans="1:18" x14ac:dyDescent="0.25">
      <c r="A10" s="6">
        <v>0.6</v>
      </c>
      <c r="B10" s="2" t="s">
        <v>4</v>
      </c>
      <c r="C10" s="5"/>
      <c r="E10" s="2"/>
      <c r="F10" s="2"/>
      <c r="I10" t="s">
        <v>25</v>
      </c>
    </row>
    <row r="11" spans="1:18" x14ac:dyDescent="0.25">
      <c r="A11" s="6" t="s">
        <v>18</v>
      </c>
      <c r="B11" s="2" t="s">
        <v>0</v>
      </c>
      <c r="C11" s="5" t="s">
        <v>1</v>
      </c>
      <c r="E11" s="17" t="s">
        <v>9</v>
      </c>
      <c r="F11" s="18"/>
      <c r="G11" s="19"/>
      <c r="I11" t="s">
        <v>26</v>
      </c>
    </row>
    <row r="12" spans="1:18" x14ac:dyDescent="0.25">
      <c r="A12" s="6">
        <v>6.83</v>
      </c>
      <c r="B12" s="2" t="s">
        <v>0</v>
      </c>
      <c r="C12" s="5" t="s">
        <v>2</v>
      </c>
      <c r="E12" s="20" t="s">
        <v>10</v>
      </c>
      <c r="F12">
        <v>16</v>
      </c>
      <c r="G12" s="29"/>
      <c r="H12" s="53"/>
      <c r="I12" t="s">
        <v>27</v>
      </c>
    </row>
    <row r="13" spans="1:18" x14ac:dyDescent="0.25">
      <c r="A13" s="6" t="s">
        <v>18</v>
      </c>
      <c r="B13" s="2" t="s">
        <v>7</v>
      </c>
      <c r="C13" s="5"/>
      <c r="E13" s="20" t="s">
        <v>11</v>
      </c>
      <c r="F13">
        <v>12</v>
      </c>
      <c r="G13" s="29"/>
      <c r="I13" s="15" t="s">
        <v>28</v>
      </c>
    </row>
    <row r="14" spans="1:18" s="3" customFormat="1" x14ac:dyDescent="0.25">
      <c r="A14" s="24" t="s">
        <v>19</v>
      </c>
      <c r="B14" s="18"/>
      <c r="C14" s="25"/>
      <c r="D14" s="16"/>
      <c r="E14" s="20" t="s">
        <v>12</v>
      </c>
      <c r="F14">
        <v>7</v>
      </c>
      <c r="G14" s="29"/>
      <c r="H14" s="53"/>
      <c r="I14" t="s">
        <v>29</v>
      </c>
      <c r="J14"/>
      <c r="K14"/>
      <c r="L14"/>
      <c r="M14" s="16"/>
      <c r="N14" s="16"/>
      <c r="O14" s="16"/>
      <c r="P14" s="16"/>
      <c r="Q14" s="16"/>
      <c r="R14" s="16"/>
    </row>
    <row r="15" spans="1:18" x14ac:dyDescent="0.25">
      <c r="A15" s="7">
        <f>(ROUNDUP((A3/A9),0))</f>
        <v>0</v>
      </c>
      <c r="B15" s="2" t="s">
        <v>3</v>
      </c>
      <c r="C15" s="5"/>
      <c r="E15" s="32" t="s">
        <v>13</v>
      </c>
      <c r="F15" s="22">
        <v>7</v>
      </c>
      <c r="G15" s="29"/>
      <c r="I15" t="s">
        <v>30</v>
      </c>
      <c r="J15" s="16"/>
      <c r="K15" s="16"/>
      <c r="L15" s="16"/>
    </row>
    <row r="16" spans="1:18" x14ac:dyDescent="0.25">
      <c r="A16" s="7">
        <f>(ROUNDUP((A4/A10),0))</f>
        <v>0</v>
      </c>
      <c r="B16" s="2" t="s">
        <v>4</v>
      </c>
      <c r="C16" s="5"/>
      <c r="E16" s="32" t="s">
        <v>17</v>
      </c>
      <c r="F16" s="34">
        <v>12</v>
      </c>
      <c r="G16" s="31"/>
      <c r="I16" t="s">
        <v>31</v>
      </c>
    </row>
    <row r="17" spans="1:18" x14ac:dyDescent="0.25">
      <c r="A17" s="7">
        <f>(ROUNDUP((A6/A12),0))</f>
        <v>0</v>
      </c>
      <c r="B17" s="8" t="s">
        <v>0</v>
      </c>
      <c r="C17" s="5" t="s">
        <v>2</v>
      </c>
      <c r="E17" s="17"/>
      <c r="F17" s="18"/>
      <c r="G17" s="19"/>
    </row>
    <row r="18" spans="1:18" x14ac:dyDescent="0.25">
      <c r="A18" s="27">
        <f>(ROUNDUP((A7/F16),0))</f>
        <v>0</v>
      </c>
      <c r="B18" s="23" t="s">
        <v>7</v>
      </c>
      <c r="C18" s="26"/>
      <c r="E18" s="28"/>
      <c r="F18" s="2"/>
      <c r="G18" s="29"/>
      <c r="I18" s="55" t="s">
        <v>43</v>
      </c>
    </row>
    <row r="19" spans="1:18" x14ac:dyDescent="0.25">
      <c r="A19" s="24" t="s">
        <v>14</v>
      </c>
      <c r="B19" s="18"/>
      <c r="C19" s="25"/>
      <c r="E19" s="28"/>
      <c r="F19" s="2"/>
      <c r="G19" s="29"/>
      <c r="I19" t="s">
        <v>39</v>
      </c>
    </row>
    <row r="20" spans="1:18" x14ac:dyDescent="0.25">
      <c r="A20" s="44">
        <f>A15-$G$23</f>
        <v>0</v>
      </c>
      <c r="B20" s="2" t="s">
        <v>3</v>
      </c>
      <c r="C20" s="5" t="s">
        <v>1</v>
      </c>
      <c r="E20" s="28"/>
      <c r="F20" s="2"/>
      <c r="G20" s="29"/>
      <c r="I20" t="s">
        <v>32</v>
      </c>
    </row>
    <row r="21" spans="1:18" x14ac:dyDescent="0.25">
      <c r="A21" s="44">
        <f t="shared" ref="A21:A22" si="0">A16-$G$23</f>
        <v>0</v>
      </c>
      <c r="B21" s="2" t="s">
        <v>4</v>
      </c>
      <c r="C21" s="5" t="s">
        <v>1</v>
      </c>
      <c r="E21" s="28"/>
      <c r="F21" s="2"/>
      <c r="G21" s="29"/>
      <c r="H21" s="53"/>
      <c r="I21" t="s">
        <v>40</v>
      </c>
    </row>
    <row r="22" spans="1:18" x14ac:dyDescent="0.25">
      <c r="A22" s="44">
        <f t="shared" si="0"/>
        <v>0</v>
      </c>
      <c r="B22" s="2" t="s">
        <v>0</v>
      </c>
      <c r="C22" s="5" t="s">
        <v>2</v>
      </c>
      <c r="E22" s="30"/>
      <c r="F22" s="23"/>
      <c r="G22" s="31"/>
      <c r="I22" t="s">
        <v>33</v>
      </c>
    </row>
    <row r="23" spans="1:18" x14ac:dyDescent="0.25">
      <c r="A23" s="27">
        <f>A18-G23</f>
        <v>0</v>
      </c>
      <c r="B23" s="23" t="s">
        <v>7</v>
      </c>
      <c r="C23" s="26"/>
      <c r="E23" s="39" t="s">
        <v>15</v>
      </c>
      <c r="F23" s="40"/>
      <c r="G23" s="46">
        <v>0</v>
      </c>
      <c r="I23" t="s">
        <v>34</v>
      </c>
    </row>
    <row r="24" spans="1:18" s="3" customFormat="1" x14ac:dyDescent="0.25">
      <c r="A24" s="35" t="s">
        <v>20</v>
      </c>
      <c r="B24" s="16"/>
      <c r="C24" s="43"/>
      <c r="D24" s="16"/>
      <c r="E24" s="17" t="s">
        <v>21</v>
      </c>
      <c r="F24" s="18"/>
      <c r="G24" s="19"/>
      <c r="H24" s="53"/>
      <c r="I24" t="s">
        <v>35</v>
      </c>
      <c r="J24"/>
      <c r="K24"/>
      <c r="L24"/>
      <c r="M24" s="16"/>
      <c r="N24" s="16"/>
      <c r="O24" s="16"/>
      <c r="P24" s="16"/>
      <c r="Q24" s="16"/>
      <c r="R24" s="16"/>
    </row>
    <row r="25" spans="1:18" x14ac:dyDescent="0.25">
      <c r="A25" s="14">
        <v>5165</v>
      </c>
      <c r="B25" s="2" t="s">
        <v>6</v>
      </c>
      <c r="C25" s="5"/>
      <c r="E25" s="20"/>
      <c r="G25" s="29"/>
      <c r="I25" s="16"/>
      <c r="J25" s="16"/>
      <c r="K25" s="16"/>
      <c r="L25" s="16"/>
    </row>
    <row r="26" spans="1:18" x14ac:dyDescent="0.25">
      <c r="A26" s="14">
        <f>A15*$A$25</f>
        <v>0</v>
      </c>
      <c r="B26" s="2" t="s">
        <v>3</v>
      </c>
      <c r="C26" s="45"/>
      <c r="D26" s="33"/>
      <c r="E26" s="36">
        <f>(A20-$G$14)*$A$25</f>
        <v>0</v>
      </c>
      <c r="F26" t="s">
        <v>3</v>
      </c>
      <c r="G26" s="21"/>
      <c r="I26" s="55" t="s">
        <v>45</v>
      </c>
    </row>
    <row r="27" spans="1:18" x14ac:dyDescent="0.25">
      <c r="A27" s="14">
        <f>A16*$A$25</f>
        <v>0</v>
      </c>
      <c r="B27" s="2" t="s">
        <v>4</v>
      </c>
      <c r="C27" s="45"/>
      <c r="D27" s="33"/>
      <c r="E27" s="36">
        <f>(A21-$G$14)*$A$25</f>
        <v>0</v>
      </c>
      <c r="F27" t="s">
        <v>4</v>
      </c>
      <c r="G27" s="21"/>
      <c r="H27" s="53"/>
      <c r="I27" t="s">
        <v>36</v>
      </c>
    </row>
    <row r="28" spans="1:18" x14ac:dyDescent="0.25">
      <c r="A28" s="14">
        <f>A17*$A$25</f>
        <v>0</v>
      </c>
      <c r="B28" s="2" t="s">
        <v>0</v>
      </c>
      <c r="C28" s="45"/>
      <c r="D28" s="33"/>
      <c r="E28" s="36">
        <f>(A22-$G$14)*$A$25</f>
        <v>0</v>
      </c>
      <c r="F28" t="s">
        <v>0</v>
      </c>
      <c r="G28" s="21"/>
    </row>
    <row r="29" spans="1:18" ht="15.75" thickBot="1" x14ac:dyDescent="0.3">
      <c r="A29" s="49">
        <f>A23*A25</f>
        <v>0</v>
      </c>
      <c r="B29" s="50" t="s">
        <v>7</v>
      </c>
      <c r="C29" s="51"/>
      <c r="D29" s="33"/>
      <c r="E29" s="37">
        <f>(A23-$G$14)*$A$25</f>
        <v>0</v>
      </c>
      <c r="F29" s="22" t="s">
        <v>7</v>
      </c>
      <c r="G29" s="38"/>
      <c r="I29" t="s">
        <v>37</v>
      </c>
    </row>
    <row r="30" spans="1:18" s="1" customFormat="1" x14ac:dyDescent="0.25">
      <c r="A30" s="16"/>
      <c r="B30" s="2"/>
      <c r="C30"/>
      <c r="D30"/>
      <c r="E30"/>
      <c r="F30"/>
      <c r="G30"/>
      <c r="H30" s="2"/>
      <c r="I30" t="s">
        <v>38</v>
      </c>
      <c r="J30"/>
      <c r="K30"/>
      <c r="L30"/>
      <c r="M30"/>
      <c r="N30"/>
      <c r="O30"/>
      <c r="P30"/>
      <c r="Q30"/>
      <c r="R30"/>
    </row>
    <row r="31" spans="1:18" x14ac:dyDescent="0.25">
      <c r="A31" s="47"/>
    </row>
    <row r="33" spans="1:1" x14ac:dyDescent="0.25">
      <c r="A33" s="15"/>
    </row>
    <row r="34" spans="1:1" x14ac:dyDescent="0.25">
      <c r="A34" s="48"/>
    </row>
  </sheetData>
  <mergeCells count="1">
    <mergeCell ref="A1:F1"/>
  </mergeCells>
  <hyperlinks>
    <hyperlink ref="I8"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workbookViewId="0">
      <selection activeCell="I13" sqref="I13"/>
    </sheetView>
  </sheetViews>
  <sheetFormatPr defaultRowHeight="15" x14ac:dyDescent="0.25"/>
  <cols>
    <col min="1" max="1" width="13.140625" customWidth="1"/>
    <col min="2" max="2" width="11.42578125" customWidth="1"/>
    <col min="3" max="3" width="11.5703125" customWidth="1"/>
    <col min="4" max="4" width="17" customWidth="1"/>
    <col min="5" max="5" width="13" customWidth="1"/>
  </cols>
  <sheetData>
    <row r="1" spans="1:5" ht="40.5" customHeight="1" x14ac:dyDescent="0.25"/>
    <row r="2" spans="1:5" x14ac:dyDescent="0.25">
      <c r="A2" t="s">
        <v>57</v>
      </c>
      <c r="B2" t="s">
        <v>69</v>
      </c>
    </row>
    <row r="3" spans="1:5" x14ac:dyDescent="0.25">
      <c r="A3" t="s">
        <v>58</v>
      </c>
      <c r="B3" t="s">
        <v>68</v>
      </c>
    </row>
    <row r="5" spans="1:5" x14ac:dyDescent="0.25">
      <c r="A5" t="s">
        <v>65</v>
      </c>
    </row>
    <row r="6" spans="1:5" x14ac:dyDescent="0.25">
      <c r="A6" t="s">
        <v>66</v>
      </c>
    </row>
    <row r="7" spans="1:5" ht="15.75" thickBot="1" x14ac:dyDescent="0.3">
      <c r="A7" s="52" t="s">
        <v>67</v>
      </c>
      <c r="B7" s="52"/>
      <c r="C7" s="52"/>
      <c r="D7" s="52"/>
    </row>
    <row r="8" spans="1:5" x14ac:dyDescent="0.25">
      <c r="A8" s="63" t="s">
        <v>51</v>
      </c>
      <c r="B8" s="64"/>
      <c r="C8" s="64"/>
      <c r="D8" s="64"/>
      <c r="E8" s="64"/>
    </row>
    <row r="9" spans="1:5" ht="15.75" thickBot="1" x14ac:dyDescent="0.3">
      <c r="A9" s="62"/>
      <c r="B9" s="53" t="s">
        <v>22</v>
      </c>
      <c r="C9" s="53" t="s">
        <v>8</v>
      </c>
      <c r="D9" s="53" t="s">
        <v>24</v>
      </c>
      <c r="E9" s="53"/>
    </row>
    <row r="10" spans="1:5" ht="16.5" thickTop="1" thickBot="1" x14ac:dyDescent="0.3">
      <c r="A10" s="60" t="s">
        <v>59</v>
      </c>
      <c r="B10" s="66"/>
      <c r="C10" s="67"/>
      <c r="D10" s="2">
        <f>B10*C10</f>
        <v>0</v>
      </c>
    </row>
    <row r="11" spans="1:5" ht="16.5" thickTop="1" thickBot="1" x14ac:dyDescent="0.3">
      <c r="A11" s="60" t="s">
        <v>60</v>
      </c>
      <c r="B11" s="66"/>
      <c r="C11" s="67"/>
      <c r="D11" s="2">
        <f t="shared" ref="D11:D18" si="0">B11*C11</f>
        <v>0</v>
      </c>
    </row>
    <row r="12" spans="1:5" ht="16.5" thickTop="1" thickBot="1" x14ac:dyDescent="0.3">
      <c r="A12" s="60" t="s">
        <v>61</v>
      </c>
      <c r="B12" s="66"/>
      <c r="C12" s="67"/>
      <c r="D12" s="2">
        <f t="shared" si="0"/>
        <v>0</v>
      </c>
    </row>
    <row r="13" spans="1:5" ht="16.5" thickTop="1" thickBot="1" x14ac:dyDescent="0.3">
      <c r="A13" s="60" t="s">
        <v>62</v>
      </c>
      <c r="B13" s="66"/>
      <c r="C13" s="67"/>
      <c r="D13" s="2">
        <f t="shared" si="0"/>
        <v>0</v>
      </c>
    </row>
    <row r="14" spans="1:5" ht="16.5" thickTop="1" thickBot="1" x14ac:dyDescent="0.3">
      <c r="A14" s="60" t="s">
        <v>63</v>
      </c>
      <c r="B14" s="66"/>
      <c r="C14" s="67"/>
      <c r="D14" s="2">
        <f t="shared" si="0"/>
        <v>0</v>
      </c>
    </row>
    <row r="15" spans="1:5" ht="16.5" thickTop="1" thickBot="1" x14ac:dyDescent="0.3">
      <c r="A15" s="60" t="s">
        <v>64</v>
      </c>
      <c r="B15" s="66"/>
      <c r="C15" s="67"/>
      <c r="D15" s="2">
        <f t="shared" si="0"/>
        <v>0</v>
      </c>
    </row>
    <row r="16" spans="1:5" ht="16.5" thickTop="1" thickBot="1" x14ac:dyDescent="0.3">
      <c r="A16" s="60"/>
      <c r="B16" s="66"/>
      <c r="C16" s="67"/>
      <c r="D16" s="2">
        <f t="shared" si="0"/>
        <v>0</v>
      </c>
    </row>
    <row r="17" spans="1:6" ht="16.5" thickTop="1" thickBot="1" x14ac:dyDescent="0.3">
      <c r="A17" s="60"/>
      <c r="B17" s="66"/>
      <c r="C17" s="67"/>
      <c r="D17" s="2">
        <f t="shared" si="0"/>
        <v>0</v>
      </c>
    </row>
    <row r="18" spans="1:6" ht="16.5" thickTop="1" thickBot="1" x14ac:dyDescent="0.3">
      <c r="A18" s="60"/>
      <c r="B18" s="66"/>
      <c r="C18" s="66"/>
      <c r="D18" s="23">
        <f t="shared" si="0"/>
        <v>0</v>
      </c>
      <c r="E18" s="22"/>
    </row>
    <row r="19" spans="1:6" ht="16.5" thickTop="1" thickBot="1" x14ac:dyDescent="0.3">
      <c r="A19" s="61" t="s">
        <v>23</v>
      </c>
      <c r="B19" s="65">
        <f>SUM(B10:B18)</f>
        <v>0</v>
      </c>
      <c r="C19" s="65">
        <f>SUM(C10:C18)</f>
        <v>0</v>
      </c>
      <c r="D19" s="65">
        <f>SUM(D10:D18)</f>
        <v>0</v>
      </c>
      <c r="E19" s="65"/>
      <c r="F19" t="s">
        <v>50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9:H41"/>
  <sheetViews>
    <sheetView tabSelected="1" workbookViewId="0">
      <selection activeCell="N85" sqref="N85"/>
    </sheetView>
  </sheetViews>
  <sheetFormatPr defaultRowHeight="15" x14ac:dyDescent="0.25"/>
  <sheetData>
    <row r="39" spans="1:8" x14ac:dyDescent="0.25">
      <c r="A39" s="59" t="s">
        <v>48</v>
      </c>
      <c r="H39" s="59" t="s">
        <v>49</v>
      </c>
    </row>
    <row r="41" spans="1:8" x14ac:dyDescent="0.25">
      <c r="E41" s="59"/>
    </row>
  </sheetData>
  <hyperlinks>
    <hyperlink ref="H39" r:id="rId1" xr:uid="{00000000-0004-0000-0200-000000000000}"/>
    <hyperlink ref="A39" r:id="rId2" location="p=82" xr:uid="{5AAA477B-97AE-49FC-B396-821DE780CE3F}"/>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B165-8B8B-4200-B8DE-BAD8AD2BB326}">
  <dimension ref="A1:A5"/>
  <sheetViews>
    <sheetView workbookViewId="0">
      <selection activeCell="A6" sqref="A6"/>
    </sheetView>
  </sheetViews>
  <sheetFormatPr defaultRowHeight="15" x14ac:dyDescent="0.25"/>
  <sheetData>
    <row r="1" spans="1:1" x14ac:dyDescent="0.25">
      <c r="A1" t="s">
        <v>52</v>
      </c>
    </row>
    <row r="2" spans="1:1" x14ac:dyDescent="0.25">
      <c r="A2" t="s">
        <v>55</v>
      </c>
    </row>
    <row r="3" spans="1:1" x14ac:dyDescent="0.25">
      <c r="A3" t="s">
        <v>53</v>
      </c>
    </row>
    <row r="4" spans="1:1" x14ac:dyDescent="0.25">
      <c r="A4" t="s">
        <v>54</v>
      </c>
    </row>
    <row r="5" spans="1:1" x14ac:dyDescent="0.25">
      <c r="A5"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Calculations</vt:lpstr>
      <vt:lpstr>Enter Fixtures</vt:lpstr>
      <vt:lpstr>Applicable Code Sections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 Mead</dc:creator>
  <cp:lastModifiedBy>Gary Floyd</cp:lastModifiedBy>
  <cp:lastPrinted>2019-03-25T19:35:02Z</cp:lastPrinted>
  <dcterms:created xsi:type="dcterms:W3CDTF">2012-11-28T16:25:11Z</dcterms:created>
  <dcterms:modified xsi:type="dcterms:W3CDTF">2019-03-28T20:07:16Z</dcterms:modified>
</cp:coreProperties>
</file>